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6\февраль\Уточнение\Приложения в Excel\"/>
    </mc:Choice>
  </mc:AlternateContent>
  <bookViews>
    <workbookView xWindow="0" yWindow="0" windowWidth="13968" windowHeight="11460" tabRatio="441"/>
  </bookViews>
  <sheets>
    <sheet name="2026 " sheetId="2" r:id="rId1"/>
  </sheets>
  <definedNames>
    <definedName name="_xlnm._FilterDatabase" localSheetId="0" hidden="1">'2026 '!$A$14:$C$14</definedName>
    <definedName name="_xlnm.Print_Titles" localSheetId="0">'2026 '!$14:$14</definedName>
    <definedName name="_xlnm.Print_Area" localSheetId="0">'2026 '!$A$1:$C$149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8" i="2" l="1"/>
  <c r="C144" i="2" l="1"/>
  <c r="C143" i="2" l="1"/>
  <c r="C18" i="2" l="1"/>
  <c r="C137" i="2" l="1"/>
  <c r="C128" i="2"/>
  <c r="C125" i="2"/>
  <c r="C121" i="2"/>
  <c r="C119" i="2"/>
  <c r="C116" i="2"/>
  <c r="C113" i="2"/>
  <c r="C110" i="2"/>
  <c r="C108" i="2"/>
  <c r="C93" i="2"/>
  <c r="C90" i="2"/>
  <c r="C88" i="2"/>
  <c r="C86" i="2"/>
  <c r="C83" i="2"/>
  <c r="C82" i="2" s="1"/>
  <c r="C79" i="2"/>
  <c r="C73" i="2"/>
  <c r="C71" i="2"/>
  <c r="C67" i="2"/>
  <c r="C65" i="2"/>
  <c r="C64" i="2"/>
  <c r="C59" i="2"/>
  <c r="C56" i="2"/>
  <c r="C54" i="2"/>
  <c r="C51" i="2"/>
  <c r="C49" i="2"/>
  <c r="C44" i="2"/>
  <c r="C34" i="2"/>
  <c r="C33" i="2"/>
  <c r="C17" i="2"/>
  <c r="C85" i="2" l="1"/>
  <c r="C92" i="2"/>
  <c r="C43" i="2"/>
  <c r="C53" i="2"/>
  <c r="C124" i="2"/>
  <c r="C123" i="2" s="1"/>
  <c r="C118" i="2"/>
  <c r="C16" i="2"/>
  <c r="C70" i="2"/>
  <c r="C69" i="2" s="1"/>
  <c r="C15" i="2" l="1"/>
  <c r="C149" i="2" s="1"/>
</calcChain>
</file>

<file path=xl/sharedStrings.xml><?xml version="1.0" encoding="utf-8"?>
<sst xmlns="http://schemas.openxmlformats.org/spreadsheetml/2006/main" count="278" uniqueCount="273">
  <si>
    <t>Приложение 1</t>
  </si>
  <si>
    <t>к решению Думы</t>
  </si>
  <si>
    <t>города Когалыма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</si>
  <si>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</si>
  <si>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</si>
  <si>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</si>
  <si>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</si>
  <si>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</si>
  <si>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</si>
  <si>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</si>
  <si>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</si>
  <si>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</si>
  <si>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</si>
  <si>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</si>
  <si>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</si>
  <si>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</si>
  <si>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</si>
  <si>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</si>
  <si>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</si>
  <si>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000 1 03 02231 01 0000 110</t>
  </si>
  <si>
    <t>000 1 03 02241 01 0000 110</t>
  </si>
  <si>
    <t>000 1 03 02251 01 0000 110</t>
  </si>
  <si>
    <t>000 1 03 02261 01 0000 110</t>
  </si>
  <si>
    <t>НАЛОГИ НА СОВОКУПНЫЙ ДОХОД</t>
  </si>
  <si>
    <t>000 1 05 00000 00 0000 000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</si>
  <si>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</si>
  <si>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</si>
  <si>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</si>
  <si>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</si>
  <si>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</si>
  <si>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</si>
  <si>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</si>
  <si>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</si>
  <si>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</si>
  <si>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</si>
  <si>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</si>
  <si>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</si>
  <si>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</si>
  <si>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</si>
  <si>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</si>
  <si>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</si>
  <si>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</si>
  <si>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</si>
  <si>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</si>
  <si>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</si>
  <si>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</si>
  <si>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</si>
  <si>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</si>
  <si>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</si>
  <si>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</si>
  <si>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</si>
  <si>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</si>
  <si>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</si>
  <si>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</si>
  <si>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</si>
  <si>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</si>
  <si>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</si>
  <si>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</si>
  <si>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</si>
  <si>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</si>
  <si>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</si>
  <si>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</si>
  <si>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</si>
  <si>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</si>
  <si>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</si>
  <si>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</si>
  <si>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</si>
  <si>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</si>
  <si>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</si>
  <si>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</si>
  <si>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</si>
  <si>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</si>
  <si>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</si>
  <si>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</si>
  <si>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</si>
  <si>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</si>
  <si>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</si>
  <si>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000 1 11 05312 04 0000 120</t>
  </si>
  <si>
    <t>000 1 11 09000 00 0000 120</t>
  </si>
  <si>
    <t>000 1 11 09044 04 0000 120</t>
  </si>
  <si>
    <t>000 1 11 09080 04 0000 120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</si>
  <si>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</si>
  <si>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</si>
  <si>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</si>
  <si>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</si>
  <si>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</si>
  <si>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</si>
  <si>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</si>
  <si>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</si>
  <si>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</si>
  <si>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</si>
  <si>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</si>
  <si>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</si>
  <si>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</si>
  <si>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</si>
  <si>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</si>
  <si>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</si>
  <si>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</si>
  <si>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</si>
  <si>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</si>
  <si>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</si>
  <si>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</si>
  <si>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</si>
  <si>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</si>
  <si>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</si>
  <si>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</si>
  <si>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</si>
  <si>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</si>
  <si>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</si>
  <si>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</si>
  <si>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</si>
  <si>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</si>
  <si>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</si>
  <si>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</si>
  <si>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</si>
  <si>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</si>
  <si>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</si>
  <si>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</si>
  <si>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</si>
  <si>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</si>
  <si>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</si>
  <si>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</si>
  <si>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</si>
  <si>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</si>
  <si>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000 1 16 07010 04 0000 140</t>
  </si>
  <si>
    <t>000 1 16 07090 04 0000 140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</si>
  <si>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</si>
  <si>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</si>
  <si>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</si>
  <si>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</si>
  <si>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</si>
  <si>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</si>
  <si>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</si>
  <si>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</si>
  <si>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</si>
  <si>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</si>
  <si>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</si>
  <si>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</si>
  <si>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</si>
  <si>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</si>
  <si>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</si>
  <si>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</si>
  <si>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</si>
  <si>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</si>
  <si>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</si>
  <si>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</si>
  <si>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</si>
  <si>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</si>
  <si>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</si>
  <si>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</si>
  <si>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</si>
  <si>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</si>
  <si>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</si>
  <si>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</si>
  <si>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</si>
  <si>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</si>
  <si>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</si>
  <si>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</si>
  <si>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</si>
  <si>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</si>
  <si>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</si>
  <si>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</si>
  <si>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</si>
  <si>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</si>
  <si>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</si>
  <si>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</si>
  <si>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</si>
  <si>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</si>
  <si>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</si>
  <si>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</si>
  <si>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</si>
  <si>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</si>
  <si>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</si>
  <si>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</si>
  <si>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</si>
  <si>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</si>
  <si>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</si>
  <si>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</si>
  <si>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</si>
  <si>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</si>
  <si>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</si>
  <si>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</si>
  <si>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</si>
  <si>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000 2 02 35176 04 0000 150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</si>
  <si>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</si>
  <si>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</si>
  <si>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</si>
  <si>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</si>
  <si>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</si>
  <si>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</si>
  <si>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</si>
  <si>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</si>
  <si>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</si>
  <si>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Инициативные платежи</t>
  </si>
  <si>
    <t>000 1 01 02130 01 0000 110</t>
  </si>
  <si>
    <t>000 1 01 02140 01 0000 110</t>
  </si>
  <si>
    <t>Дотации бюджетам городских округов на поддержку мер по обеспечению сбалансированности бюджетов</t>
  </si>
  <si>
    <t>000 1 01 02210 01 0000 110</t>
  </si>
  <si>
    <t>000 1 11 05324 04 0000 120</t>
  </si>
  <si>
    <t>000 1 16 01160 01 0000 140</t>
  </si>
  <si>
    <t>000 2 02 20041 04 0000 150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</si>
  <si>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</si>
  <si>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</si>
  <si>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</si>
  <si>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</si>
  <si>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</si>
  <si>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упрощённой системы налогообложения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</si>
  <si>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</si>
  <si>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Платежи в целях возмещения причинённого ущерба (убытков)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</si>
  <si>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</si>
  <si>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</si>
  <si>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</si>
  <si>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</si>
  <si>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</si>
  <si>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</si>
  <si>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</si>
  <si>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</si>
  <si>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</si>
  <si>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</si>
  <si>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</si>
  <si>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</si>
  <si>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</si>
  <si>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</si>
  <si>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</si>
  <si>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000 2 02 45303 04 0000 150</t>
  </si>
  <si>
    <t>000 2 02 45050 04 0000 150</t>
  </si>
  <si>
    <t xml:space="preserve">Доходы бюджета города Когалыма по видам доходов классификации доходов бюджетов 
 на 2026 год 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</si>
  <si>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</si>
  <si>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000 1 16 10081 04 0000 140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</si>
  <si>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</si>
  <si>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</si>
  <si>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000 1 01 02021 01 0000 110</t>
  </si>
  <si>
    <t>000 1 01 02022 01 0000 110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</si>
  <si>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</si>
  <si>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</si>
  <si>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</si>
  <si>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000 1 01 02150 01 0000 110</t>
  </si>
  <si>
    <t>000 1 01 02160 01 0000 110</t>
  </si>
  <si>
    <t>000 1 01 02230 01 0000 110</t>
  </si>
  <si>
    <t>Акцизы по подакцизным товарам (продукции), производимым на территории Российской Федерации</t>
  </si>
  <si>
    <t xml:space="preserve">000 1 03 02000 01 0000 110
</t>
  </si>
  <si>
    <t xml:space="preserve">Земельный налог с организаций
</t>
  </si>
  <si>
    <t>000 1 06 06030 00 0000 110</t>
  </si>
  <si>
    <t>Земельный налог с физических лиц</t>
  </si>
  <si>
    <t xml:space="preserve">000 1 06 06040 00 0000 110
</t>
  </si>
  <si>
    <t xml:space="preserve">000 1 03 02230 01 0000 110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</si>
  <si>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</si>
  <si>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</si>
  <si>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</si>
  <si>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</si>
  <si>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000 1 03 02260 01 0000 110
</t>
  </si>
  <si>
    <t xml:space="preserve">000 1 05 01010 01 0000 110
</t>
  </si>
  <si>
    <t xml:space="preserve">000 1 05 01020 01 0000 110
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</si>
  <si>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</si>
  <si>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000 1 03 02240 01 0000 110</t>
  </si>
  <si>
    <t>000 2 02 45179 04 0000 150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</si>
  <si>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</si>
  <si>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</si>
  <si>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</si>
  <si>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</si>
  <si>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</si>
  <si>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</si>
  <si>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</si>
  <si>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</si>
  <si>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</si>
  <si>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</si>
  <si>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</si>
  <si>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</si>
  <si>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</si>
  <si>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от ________ №__</t>
  </si>
  <si>
    <t>от 15.12.2025  №592-ГД</t>
  </si>
  <si>
    <t>Налог на доходы физических лиц с доходов, источником которых является налоговый агент,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 (за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доходов от долевого участия в организации, полученных физическим лицом - налоговым резидентом Российской Федерации в виде дивидендов, доходов, относящихся к налоговым базам, указанным в пунктах 6.1 и 6.2 статьи 210 Налогового кодекса Российской Федерации),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</si>
  <si>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тысяч рублей, относящейся к части налоговой базы, превышающей 5 миллионов рублей, за налоговые периоды до 1 января 2025 года (за исключением доходов с сумм прибыли контролируемой иностранной компании, в том числе фиксированной прибыли контролируемой иностранной компании, доходов от долевого участия в организации, полученных физическим лицом - налоговым резидентом Российской Федерации в виде дивидендов),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рублей, за налоговые периоды после 1 января 2025 года (за исключением налога на доходы физических лиц, уплачиваемого на основании налогового уведомления налогоплательщиками, для которых выполнено условие, предусмотренное абзацем восьмым пункта 6 статьи 228 Налогового кодекса Российской Федерации, доходов, относящихся к налоговым базам, указанным в пунктах 6, 6.1 и 6.2 статьи 210 Налогового кодекса Российской Федерации,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</si>
</sst>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1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8" fillId="0" borderId="0"/>
    <xf numFmtId="0" fontId="8" fillId="0" borderId="1">
      <alignment horizontal="right" vertical="top"/>
    </xf>
    <xf numFmtId="0" fontId="8" fillId="0" borderId="1">
      <alignment horizontal="right" vertical="top"/>
    </xf>
    <xf numFmtId="0" fontId="8" fillId="2" borderId="1">
      <alignment horizontal="right" vertical="top"/>
    </xf>
    <xf numFmtId="49" fontId="8" fillId="3" borderId="1">
      <alignment horizontal="left" vertical="top" wrapText="1"/>
    </xf>
    <xf numFmtId="49" fontId="8" fillId="4" borderId="1">
      <alignment horizontal="left" vertical="top"/>
    </xf>
    <xf numFmtId="49" fontId="9" fillId="0" borderId="1">
      <alignment horizontal="left" vertical="top"/>
    </xf>
    <xf numFmtId="0" fontId="8" fillId="5" borderId="1">
      <alignment horizontal="left" vertical="top" wrapText="1"/>
    </xf>
    <xf numFmtId="0" fontId="9" fillId="0" borderId="1">
      <alignment horizontal="left" vertical="top" wrapText="1"/>
    </xf>
    <xf numFmtId="0" fontId="8" fillId="6" borderId="1">
      <alignment horizontal="left" vertical="top" wrapText="1"/>
    </xf>
    <xf numFmtId="0" fontId="8" fillId="7" borderId="1">
      <alignment horizontal="left" vertical="top" wrapText="1"/>
    </xf>
    <xf numFmtId="0" fontId="8" fillId="8" borderId="1">
      <alignment horizontal="left" vertical="top" wrapText="1"/>
    </xf>
    <xf numFmtId="0" fontId="8" fillId="3" borderId="1">
      <alignment horizontal="left" vertical="top" wrapText="1"/>
    </xf>
    <xf numFmtId="0" fontId="8" fillId="0" borderId="1">
      <alignment horizontal="left" vertical="top" wrapText="1"/>
    </xf>
    <xf numFmtId="0" fontId="10" fillId="0" borderId="0">
      <alignment horizontal="left" vertical="top"/>
    </xf>
    <xf numFmtId="0" fontId="5" fillId="0" borderId="0"/>
    <xf numFmtId="0" fontId="8" fillId="5" borderId="5">
      <alignment horizontal="right" vertical="top"/>
    </xf>
    <xf numFmtId="0" fontId="8" fillId="6" borderId="5">
      <alignment horizontal="right" vertical="top"/>
    </xf>
    <xf numFmtId="0" fontId="8" fillId="0" borderId="1">
      <alignment horizontal="right" vertical="top"/>
    </xf>
    <xf numFmtId="0" fontId="8" fillId="0" borderId="1">
      <alignment horizontal="right" vertical="top"/>
    </xf>
    <xf numFmtId="0" fontId="8" fillId="7" borderId="5">
      <alignment horizontal="right" vertical="top"/>
    </xf>
    <xf numFmtId="0" fontId="8" fillId="0" borderId="1">
      <alignment horizontal="right" vertical="top"/>
    </xf>
    <xf numFmtId="49" fontId="11" fillId="9" borderId="1">
      <alignment horizontal="left" vertical="top" wrapText="1"/>
    </xf>
    <xf numFmtId="49" fontId="8" fillId="0" borderId="1">
      <alignment horizontal="left" vertical="top" wrapText="1"/>
    </xf>
    <xf numFmtId="0" fontId="8" fillId="3" borderId="1">
      <alignment horizontal="left" vertical="top" wrapText="1"/>
    </xf>
    <xf numFmtId="0" fontId="8" fillId="0" borderId="1">
      <alignment horizontal="left" vertical="top" wrapText="1"/>
    </xf>
  </cellStyleXfs>
  <cellXfs count="49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justify" vertical="center" wrapText="1" shrinkToFit="1"/>
    </xf>
    <xf numFmtId="0" fontId="2" fillId="0" borderId="1" xfId="0" applyFont="1" applyFill="1" applyBorder="1" applyAlignment="1">
      <alignment horizontal="justify" vertical="center" wrapText="1" shrinkToFi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justify" vertical="center" wrapText="1"/>
    </xf>
    <xf numFmtId="49" fontId="2" fillId="0" borderId="1" xfId="2" applyNumberFormat="1" applyFont="1" applyFill="1" applyBorder="1" applyAlignment="1">
      <alignment horizontal="justify" vertical="center" wrapText="1"/>
    </xf>
    <xf numFmtId="49" fontId="2" fillId="0" borderId="1" xfId="2" applyNumberFormat="1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left" vertical="center" wrapText="1"/>
    </xf>
    <xf numFmtId="0" fontId="2" fillId="0" borderId="0" xfId="2" applyNumberFormat="1" applyFont="1" applyFill="1" applyBorder="1" applyAlignment="1">
      <alignment horizontal="left" vertical="center" wrapText="1"/>
    </xf>
    <xf numFmtId="0" fontId="2" fillId="0" borderId="6" xfId="2" applyNumberFormat="1" applyFont="1" applyFill="1" applyBorder="1" applyAlignment="1">
      <alignment horizontal="left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0" applyNumberFormat="1" applyFont="1" applyFill="1" applyAlignment="1" applyProtection="1">
      <alignment horizontal="right" vertical="center"/>
      <protection hidden="1"/>
    </xf>
    <xf numFmtId="0" fontId="2" fillId="0" borderId="0" xfId="20" applyFont="1" applyFill="1" applyAlignment="1">
      <alignment horizontal="right" vertical="center"/>
    </xf>
    <xf numFmtId="0" fontId="2" fillId="0" borderId="0" xfId="2" applyNumberFormat="1" applyFont="1" applyFill="1" applyBorder="1" applyAlignment="1">
      <alignment horizontal="center" vertical="center" wrapText="1" readingOrder="1"/>
    </xf>
    <xf numFmtId="0" fontId="2" fillId="0" borderId="3" xfId="2" applyNumberFormat="1" applyFont="1" applyFill="1" applyBorder="1" applyAlignment="1">
      <alignment horizontal="justify" vertical="center" wrapText="1"/>
    </xf>
    <xf numFmtId="0" fontId="2" fillId="0" borderId="4" xfId="2" applyNumberFormat="1" applyFont="1" applyFill="1" applyBorder="1" applyAlignment="1">
      <alignment horizontal="justify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4" xfId="2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4" xfId="1" applyNumberFormat="1" applyFont="1" applyFill="1" applyBorder="1" applyAlignment="1">
      <alignment vertical="center" wrapText="1"/>
    </xf>
  </cellXfs>
  <cellStyles count="31">
    <cellStyle name="Normal" xfId="2"/>
    <cellStyle name="Данные (редактируемые)" xfId="6"/>
    <cellStyle name="Данные (только для чтения)" xfId="7"/>
    <cellStyle name="Данные для удаления" xfId="8"/>
    <cellStyle name="Для строк" xfId="9"/>
    <cellStyle name="Заголовки полей" xfId="10"/>
    <cellStyle name="Заголовки полей [печать]" xfId="11"/>
    <cellStyle name="Заголовок меры" xfId="12"/>
    <cellStyle name="Заголовок показателя [печать]" xfId="13"/>
    <cellStyle name="Заголовок показателя константы" xfId="14"/>
    <cellStyle name="Заголовок результата расчета" xfId="15"/>
    <cellStyle name="Заголовок свободного показателя" xfId="16"/>
    <cellStyle name="Значение фильтра" xfId="17"/>
    <cellStyle name="Значение фильтра [печать]" xfId="18"/>
    <cellStyle name="Информация о задаче" xfId="19"/>
    <cellStyle name="Обычный" xfId="0" builtinId="0"/>
    <cellStyle name="Обычный 2" xfId="20"/>
    <cellStyle name="Обычный 2 4" xfId="4"/>
    <cellStyle name="Обычный 2 5" xfId="3"/>
    <cellStyle name="Обычный 3" xfId="5"/>
    <cellStyle name="Отдельная ячейка" xfId="21"/>
    <cellStyle name="Отдельная ячейка - константа" xfId="22"/>
    <cellStyle name="Отдельная ячейка - константа [печать]" xfId="23"/>
    <cellStyle name="Отдельная ячейка [печать]" xfId="24"/>
    <cellStyle name="Отдельная ячейка-результат" xfId="25"/>
    <cellStyle name="Отдельная ячейка-результат [печать]" xfId="26"/>
    <cellStyle name="Свойства элементов измерения" xfId="27"/>
    <cellStyle name="Свойства элементов измерения [печать]" xfId="28"/>
    <cellStyle name="Финансовый" xfId="1" builtinId="3"/>
    <cellStyle name="Элементы осей" xfId="29"/>
    <cellStyle name="Элементы осей [печать]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9"/>
  <sheetViews>
    <sheetView showGridLines="0" tabSelected="1" zoomScale="85" zoomScaleNormal="85" zoomScaleSheetLayoutView="100" workbookViewId="0">
      <selection activeCell="B19" sqref="B19"/>
    </sheetView>
  </sheetViews>
  <sheetFormatPr defaultColWidth="8.88671875" defaultRowHeight="16.8" x14ac:dyDescent="0.3"/>
  <cols>
    <col min="1" max="1" width="65.88671875" style="1" customWidth="1"/>
    <col min="2" max="2" width="31.5546875" style="2" customWidth="1"/>
    <col min="3" max="3" width="20.5546875" style="15" customWidth="1"/>
    <col min="4" max="16384" width="8.88671875" style="4"/>
  </cols>
  <sheetData>
    <row r="1" spans="1:3" x14ac:dyDescent="0.3">
      <c r="C1" s="40" t="s">
        <v>0</v>
      </c>
    </row>
    <row r="2" spans="1:3" x14ac:dyDescent="0.3">
      <c r="C2" s="40" t="s">
        <v>1</v>
      </c>
    </row>
    <row r="3" spans="1:3" x14ac:dyDescent="0.3">
      <c r="C3" s="40" t="s">
        <v>2</v>
      </c>
    </row>
    <row r="4" spans="1:3" x14ac:dyDescent="0.3">
      <c r="C4" s="40" t="s">
        <v>269</v>
      </c>
    </row>
    <row r="5" spans="1:3" x14ac:dyDescent="0.3">
      <c r="C5" s="41"/>
    </row>
    <row r="6" spans="1:3" x14ac:dyDescent="0.3">
      <c r="C6" s="40" t="s">
        <v>0</v>
      </c>
    </row>
    <row r="7" spans="1:3" x14ac:dyDescent="0.3">
      <c r="C7" s="40" t="s">
        <v>1</v>
      </c>
    </row>
    <row r="8" spans="1:3" x14ac:dyDescent="0.3">
      <c r="C8" s="40" t="s">
        <v>2</v>
      </c>
    </row>
    <row r="9" spans="1:3" x14ac:dyDescent="0.3">
      <c r="C9" s="40" t="s">
        <v>270</v>
      </c>
    </row>
    <row r="11" spans="1:3" ht="32.25" customHeight="1" x14ac:dyDescent="0.3">
      <c r="A11" s="42" t="s">
        <v>226</v>
      </c>
      <c r="B11" s="42"/>
      <c r="C11" s="42"/>
    </row>
    <row r="12" spans="1:3" ht="30" customHeight="1" x14ac:dyDescent="0.3">
      <c r="C12" s="5" t="s">
        <v>3</v>
      </c>
    </row>
    <row r="13" spans="1:3" ht="33.6" x14ac:dyDescent="0.3">
      <c r="A13" s="6" t="s">
        <v>4</v>
      </c>
      <c r="B13" s="7" t="s">
        <v>5</v>
      </c>
      <c r="C13" s="35" t="s">
        <v>6</v>
      </c>
    </row>
    <row r="14" spans="1:3" s="2" customFormat="1" x14ac:dyDescent="0.3">
      <c r="A14" s="6">
        <v>1</v>
      </c>
      <c r="B14" s="7">
        <v>2</v>
      </c>
      <c r="C14" s="20">
        <v>3</v>
      </c>
    </row>
    <row r="15" spans="1:3" s="8" customFormat="1" x14ac:dyDescent="0.3">
      <c r="A15" s="11" t="s">
        <v>7</v>
      </c>
      <c r="B15" s="6" t="s">
        <v>8</v>
      </c>
      <c r="C15" s="18">
        <f>C16+C69</f>
        <v>3574337.12</v>
      </c>
    </row>
    <row r="16" spans="1:3" s="8" customFormat="1" x14ac:dyDescent="0.3">
      <c r="A16" s="36" t="s">
        <v>9</v>
      </c>
      <c r="B16" s="37"/>
      <c r="C16" s="18">
        <f>C17+C33+C43+C53+C64</f>
        <v>3300098.8200000003</v>
      </c>
    </row>
    <row r="17" spans="1:3" s="8" customFormat="1" x14ac:dyDescent="0.3">
      <c r="A17" s="9" t="s">
        <v>10</v>
      </c>
      <c r="B17" s="31" t="s">
        <v>11</v>
      </c>
      <c r="C17" s="18">
        <f>C18</f>
        <v>2771691.12</v>
      </c>
    </row>
    <row r="18" spans="1:3" s="8" customFormat="1" x14ac:dyDescent="0.3">
      <c r="A18" s="13" t="s">
        <v>172</v>
      </c>
      <c r="B18" s="14" t="s">
        <v>173</v>
      </c>
      <c r="C18" s="19">
        <f>C19+C20+C21+C22+C23+C24+C25+C27+C28+C29+C30+C32+C31</f>
        <v>2771691.12</v>
      </c>
    </row>
    <row r="19" spans="1:3" ht="302.39999999999998" x14ac:dyDescent="0.3">
      <c r="A19" s="29" t="s">
        <v>271</v>
      </c>
      <c r="B19" s="7" t="s">
        <v>12</v>
      </c>
      <c r="C19" s="32">
        <v>1395827.1</v>
      </c>
    </row>
    <row r="20" spans="1:3" ht="201.6" x14ac:dyDescent="0.3">
      <c r="A20" s="11" t="s">
        <v>211</v>
      </c>
      <c r="B20" s="7" t="s">
        <v>13</v>
      </c>
      <c r="C20" s="32">
        <v>3194.7</v>
      </c>
    </row>
    <row r="21" spans="1:3" ht="184.8" x14ac:dyDescent="0.3">
      <c r="A21" s="11" t="s">
        <v>229</v>
      </c>
      <c r="B21" s="7" t="s">
        <v>231</v>
      </c>
      <c r="C21" s="32">
        <v>605.29999999999995</v>
      </c>
    </row>
    <row r="22" spans="1:3" ht="184.8" x14ac:dyDescent="0.3">
      <c r="A22" s="11" t="s">
        <v>230</v>
      </c>
      <c r="B22" s="7" t="s">
        <v>232</v>
      </c>
      <c r="C22" s="32">
        <v>1106.5</v>
      </c>
    </row>
    <row r="23" spans="1:3" ht="168" x14ac:dyDescent="0.3">
      <c r="A23" s="11" t="s">
        <v>260</v>
      </c>
      <c r="B23" s="7" t="s">
        <v>14</v>
      </c>
      <c r="C23" s="32">
        <v>11099.9</v>
      </c>
    </row>
    <row r="24" spans="1:3" ht="100.8" x14ac:dyDescent="0.3">
      <c r="A24" s="11" t="s">
        <v>259</v>
      </c>
      <c r="B24" s="7" t="s">
        <v>15</v>
      </c>
      <c r="C24" s="32">
        <v>31907.9</v>
      </c>
    </row>
    <row r="25" spans="1:3" ht="201.6" customHeight="1" x14ac:dyDescent="0.3">
      <c r="A25" s="43" t="s">
        <v>272</v>
      </c>
      <c r="B25" s="45" t="s">
        <v>16</v>
      </c>
      <c r="C25" s="47">
        <v>28004.5</v>
      </c>
    </row>
    <row r="26" spans="1:3" ht="218.4" customHeight="1" x14ac:dyDescent="0.3">
      <c r="A26" s="44"/>
      <c r="B26" s="46"/>
      <c r="C26" s="48"/>
    </row>
    <row r="27" spans="1:3" ht="134.4" x14ac:dyDescent="0.3">
      <c r="A27" s="11" t="s">
        <v>203</v>
      </c>
      <c r="B27" s="7" t="s">
        <v>194</v>
      </c>
      <c r="C27" s="32">
        <v>9279</v>
      </c>
    </row>
    <row r="28" spans="1:3" ht="134.4" x14ac:dyDescent="0.3">
      <c r="A28" s="11" t="s">
        <v>261</v>
      </c>
      <c r="B28" s="7" t="s">
        <v>195</v>
      </c>
      <c r="C28" s="32">
        <v>37712.6</v>
      </c>
    </row>
    <row r="29" spans="1:3" ht="347.4" customHeight="1" x14ac:dyDescent="0.3">
      <c r="A29" s="30" t="s">
        <v>233</v>
      </c>
      <c r="B29" s="7" t="s">
        <v>236</v>
      </c>
      <c r="C29" s="32">
        <v>57953.7</v>
      </c>
    </row>
    <row r="30" spans="1:3" ht="369.6" x14ac:dyDescent="0.3">
      <c r="A30" s="11" t="s">
        <v>234</v>
      </c>
      <c r="B30" s="7" t="s">
        <v>237</v>
      </c>
      <c r="C30" s="32">
        <v>12551.22</v>
      </c>
    </row>
    <row r="31" spans="1:3" ht="67.2" x14ac:dyDescent="0.3">
      <c r="A31" s="11" t="s">
        <v>214</v>
      </c>
      <c r="B31" s="7" t="s">
        <v>197</v>
      </c>
      <c r="C31" s="32">
        <v>1155992.8999999999</v>
      </c>
    </row>
    <row r="32" spans="1:3" ht="84" x14ac:dyDescent="0.3">
      <c r="A32" s="11" t="s">
        <v>235</v>
      </c>
      <c r="B32" s="7" t="s">
        <v>238</v>
      </c>
      <c r="C32" s="32">
        <v>26455.8</v>
      </c>
    </row>
    <row r="33" spans="1:3" ht="50.4" x14ac:dyDescent="0.3">
      <c r="A33" s="9" t="s">
        <v>17</v>
      </c>
      <c r="B33" s="10" t="s">
        <v>18</v>
      </c>
      <c r="C33" s="32">
        <f>C36+C38+C40+C42</f>
        <v>25498.100000000002</v>
      </c>
    </row>
    <row r="34" spans="1:3" ht="33.6" x14ac:dyDescent="0.3">
      <c r="A34" s="13" t="s">
        <v>239</v>
      </c>
      <c r="B34" s="16" t="s">
        <v>240</v>
      </c>
      <c r="C34" s="33">
        <f>C36+C38+C40+C42</f>
        <v>25498.100000000002</v>
      </c>
    </row>
    <row r="35" spans="1:3" ht="84" x14ac:dyDescent="0.3">
      <c r="A35" s="9" t="s">
        <v>246</v>
      </c>
      <c r="B35" s="10" t="s">
        <v>245</v>
      </c>
      <c r="C35" s="32">
        <v>13349</v>
      </c>
    </row>
    <row r="36" spans="1:3" ht="134.4" x14ac:dyDescent="0.3">
      <c r="A36" s="11" t="s">
        <v>212</v>
      </c>
      <c r="B36" s="7" t="s">
        <v>19</v>
      </c>
      <c r="C36" s="32">
        <v>13349</v>
      </c>
    </row>
    <row r="37" spans="1:3" ht="100.8" x14ac:dyDescent="0.3">
      <c r="A37" s="11" t="s">
        <v>247</v>
      </c>
      <c r="B37" s="7" t="s">
        <v>254</v>
      </c>
      <c r="C37" s="32">
        <v>61.6</v>
      </c>
    </row>
    <row r="38" spans="1:3" ht="151.19999999999999" x14ac:dyDescent="0.3">
      <c r="A38" s="11" t="s">
        <v>262</v>
      </c>
      <c r="B38" s="7" t="s">
        <v>20</v>
      </c>
      <c r="C38" s="32">
        <v>61.6</v>
      </c>
    </row>
    <row r="39" spans="1:3" ht="84" x14ac:dyDescent="0.3">
      <c r="A39" s="11" t="s">
        <v>263</v>
      </c>
      <c r="B39" s="7" t="s">
        <v>248</v>
      </c>
      <c r="C39" s="32">
        <v>13415.6</v>
      </c>
    </row>
    <row r="40" spans="1:3" s="3" customFormat="1" ht="134.4" x14ac:dyDescent="0.3">
      <c r="A40" s="11" t="s">
        <v>264</v>
      </c>
      <c r="B40" s="7" t="s">
        <v>21</v>
      </c>
      <c r="C40" s="32">
        <v>13415.6</v>
      </c>
    </row>
    <row r="41" spans="1:3" s="3" customFormat="1" ht="84" x14ac:dyDescent="0.3">
      <c r="A41" s="11" t="s">
        <v>249</v>
      </c>
      <c r="B41" s="7" t="s">
        <v>250</v>
      </c>
      <c r="C41" s="32">
        <v>-1328.1</v>
      </c>
    </row>
    <row r="42" spans="1:3" s="3" customFormat="1" ht="134.4" x14ac:dyDescent="0.3">
      <c r="A42" s="17" t="s">
        <v>213</v>
      </c>
      <c r="B42" s="7" t="s">
        <v>22</v>
      </c>
      <c r="C42" s="32">
        <v>-1328.1</v>
      </c>
    </row>
    <row r="43" spans="1:3" s="3" customFormat="1" x14ac:dyDescent="0.3">
      <c r="A43" s="9" t="s">
        <v>23</v>
      </c>
      <c r="B43" s="10" t="s">
        <v>24</v>
      </c>
      <c r="C43" s="32">
        <f>C44+C49+C51</f>
        <v>358404.6</v>
      </c>
    </row>
    <row r="44" spans="1:3" s="3" customFormat="1" ht="33.6" x14ac:dyDescent="0.3">
      <c r="A44" s="13" t="s">
        <v>206</v>
      </c>
      <c r="B44" s="16" t="s">
        <v>25</v>
      </c>
      <c r="C44" s="33">
        <f>C46+C48</f>
        <v>340771</v>
      </c>
    </row>
    <row r="45" spans="1:3" s="3" customFormat="1" ht="33.6" x14ac:dyDescent="0.3">
      <c r="A45" s="9" t="s">
        <v>189</v>
      </c>
      <c r="B45" s="10" t="s">
        <v>251</v>
      </c>
      <c r="C45" s="32">
        <v>240695</v>
      </c>
    </row>
    <row r="46" spans="1:3" s="3" customFormat="1" ht="33.6" x14ac:dyDescent="0.3">
      <c r="A46" s="11" t="s">
        <v>189</v>
      </c>
      <c r="B46" s="7" t="s">
        <v>26</v>
      </c>
      <c r="C46" s="32">
        <v>240695</v>
      </c>
    </row>
    <row r="47" spans="1:3" s="3" customFormat="1" ht="50.4" x14ac:dyDescent="0.3">
      <c r="A47" s="11" t="s">
        <v>253</v>
      </c>
      <c r="B47" s="7" t="s">
        <v>252</v>
      </c>
      <c r="C47" s="32">
        <v>100076</v>
      </c>
    </row>
    <row r="48" spans="1:3" s="3" customFormat="1" ht="84" x14ac:dyDescent="0.3">
      <c r="A48" s="11" t="s">
        <v>27</v>
      </c>
      <c r="B48" s="7" t="s">
        <v>28</v>
      </c>
      <c r="C48" s="32">
        <v>100076</v>
      </c>
    </row>
    <row r="49" spans="1:3" s="3" customFormat="1" x14ac:dyDescent="0.3">
      <c r="A49" s="22" t="s">
        <v>29</v>
      </c>
      <c r="B49" s="14" t="s">
        <v>30</v>
      </c>
      <c r="C49" s="33">
        <f>C50</f>
        <v>148.6</v>
      </c>
    </row>
    <row r="50" spans="1:3" s="3" customFormat="1" x14ac:dyDescent="0.3">
      <c r="A50" s="11" t="s">
        <v>29</v>
      </c>
      <c r="B50" s="7" t="s">
        <v>31</v>
      </c>
      <c r="C50" s="32">
        <v>148.6</v>
      </c>
    </row>
    <row r="51" spans="1:3" s="3" customFormat="1" ht="33.6" x14ac:dyDescent="0.3">
      <c r="A51" s="22" t="s">
        <v>32</v>
      </c>
      <c r="B51" s="14" t="s">
        <v>33</v>
      </c>
      <c r="C51" s="33">
        <f>C52</f>
        <v>17485</v>
      </c>
    </row>
    <row r="52" spans="1:3" s="3" customFormat="1" ht="50.4" x14ac:dyDescent="0.3">
      <c r="A52" s="11" t="s">
        <v>34</v>
      </c>
      <c r="B52" s="7" t="s">
        <v>35</v>
      </c>
      <c r="C52" s="32">
        <v>17485</v>
      </c>
    </row>
    <row r="53" spans="1:3" s="3" customFormat="1" x14ac:dyDescent="0.3">
      <c r="A53" s="9" t="s">
        <v>36</v>
      </c>
      <c r="B53" s="10" t="s">
        <v>37</v>
      </c>
      <c r="C53" s="32">
        <f>C55+C59+C56</f>
        <v>123179.5</v>
      </c>
    </row>
    <row r="54" spans="1:3" s="3" customFormat="1" x14ac:dyDescent="0.3">
      <c r="A54" s="22" t="s">
        <v>38</v>
      </c>
      <c r="B54" s="14" t="s">
        <v>39</v>
      </c>
      <c r="C54" s="33">
        <f>C55</f>
        <v>46487.5</v>
      </c>
    </row>
    <row r="55" spans="1:3" s="3" customFormat="1" ht="50.4" x14ac:dyDescent="0.3">
      <c r="A55" s="11" t="s">
        <v>40</v>
      </c>
      <c r="B55" s="7" t="s">
        <v>41</v>
      </c>
      <c r="C55" s="32">
        <v>46487.5</v>
      </c>
    </row>
    <row r="56" spans="1:3" s="3" customFormat="1" x14ac:dyDescent="0.3">
      <c r="A56" s="22" t="s">
        <v>42</v>
      </c>
      <c r="B56" s="14" t="s">
        <v>43</v>
      </c>
      <c r="C56" s="33">
        <f>C57+C58</f>
        <v>38000</v>
      </c>
    </row>
    <row r="57" spans="1:3" s="3" customFormat="1" x14ac:dyDescent="0.3">
      <c r="A57" s="11" t="s">
        <v>44</v>
      </c>
      <c r="B57" s="7" t="s">
        <v>45</v>
      </c>
      <c r="C57" s="32">
        <v>20232.8</v>
      </c>
    </row>
    <row r="58" spans="1:3" s="3" customFormat="1" x14ac:dyDescent="0.3">
      <c r="A58" s="11" t="s">
        <v>46</v>
      </c>
      <c r="B58" s="7" t="s">
        <v>47</v>
      </c>
      <c r="C58" s="32">
        <v>17767.2</v>
      </c>
    </row>
    <row r="59" spans="1:3" x14ac:dyDescent="0.3">
      <c r="A59" s="13" t="s">
        <v>48</v>
      </c>
      <c r="B59" s="16" t="s">
        <v>49</v>
      </c>
      <c r="C59" s="33">
        <f>C61+C63</f>
        <v>38692</v>
      </c>
    </row>
    <row r="60" spans="1:3" ht="33.6" x14ac:dyDescent="0.3">
      <c r="A60" s="9" t="s">
        <v>241</v>
      </c>
      <c r="B60" s="10" t="s">
        <v>242</v>
      </c>
      <c r="C60" s="32">
        <v>26572</v>
      </c>
    </row>
    <row r="61" spans="1:3" ht="33.6" x14ac:dyDescent="0.3">
      <c r="A61" s="11" t="s">
        <v>50</v>
      </c>
      <c r="B61" s="7" t="s">
        <v>51</v>
      </c>
      <c r="C61" s="32">
        <v>26572</v>
      </c>
    </row>
    <row r="62" spans="1:3" ht="33.6" x14ac:dyDescent="0.3">
      <c r="A62" s="11" t="s">
        <v>243</v>
      </c>
      <c r="B62" s="7" t="s">
        <v>244</v>
      </c>
      <c r="C62" s="32">
        <v>12120</v>
      </c>
    </row>
    <row r="63" spans="1:3" ht="50.4" x14ac:dyDescent="0.3">
      <c r="A63" s="11" t="s">
        <v>52</v>
      </c>
      <c r="B63" s="7" t="s">
        <v>53</v>
      </c>
      <c r="C63" s="32">
        <v>12120</v>
      </c>
    </row>
    <row r="64" spans="1:3" x14ac:dyDescent="0.3">
      <c r="A64" s="9" t="s">
        <v>54</v>
      </c>
      <c r="B64" s="10" t="s">
        <v>55</v>
      </c>
      <c r="C64" s="32">
        <f>C66+C67</f>
        <v>21325.5</v>
      </c>
    </row>
    <row r="65" spans="1:3" ht="33.6" x14ac:dyDescent="0.3">
      <c r="A65" s="13" t="s">
        <v>56</v>
      </c>
      <c r="B65" s="14" t="s">
        <v>57</v>
      </c>
      <c r="C65" s="33">
        <f>C66</f>
        <v>21320.5</v>
      </c>
    </row>
    <row r="66" spans="1:3" ht="50.4" x14ac:dyDescent="0.3">
      <c r="A66" s="11" t="s">
        <v>58</v>
      </c>
      <c r="B66" s="7" t="s">
        <v>59</v>
      </c>
      <c r="C66" s="32">
        <v>21320.5</v>
      </c>
    </row>
    <row r="67" spans="1:3" ht="50.4" x14ac:dyDescent="0.3">
      <c r="A67" s="13" t="s">
        <v>60</v>
      </c>
      <c r="B67" s="16" t="s">
        <v>61</v>
      </c>
      <c r="C67" s="33">
        <f>C68</f>
        <v>5</v>
      </c>
    </row>
    <row r="68" spans="1:3" ht="33.6" x14ac:dyDescent="0.3">
      <c r="A68" s="11" t="s">
        <v>62</v>
      </c>
      <c r="B68" s="7" t="s">
        <v>63</v>
      </c>
      <c r="C68" s="32">
        <v>5</v>
      </c>
    </row>
    <row r="69" spans="1:3" s="12" customFormat="1" x14ac:dyDescent="0.3">
      <c r="A69" s="37" t="s">
        <v>64</v>
      </c>
      <c r="B69" s="39"/>
      <c r="C69" s="32">
        <f>C70+C82+C85+C92+C118</f>
        <v>274238.3</v>
      </c>
    </row>
    <row r="70" spans="1:3" s="12" customFormat="1" ht="50.4" x14ac:dyDescent="0.3">
      <c r="A70" s="9" t="s">
        <v>65</v>
      </c>
      <c r="B70" s="10" t="s">
        <v>66</v>
      </c>
      <c r="C70" s="32">
        <f>C73+C79+C71</f>
        <v>188118.5</v>
      </c>
    </row>
    <row r="71" spans="1:3" s="12" customFormat="1" ht="84" x14ac:dyDescent="0.3">
      <c r="A71" s="13" t="s">
        <v>67</v>
      </c>
      <c r="B71" s="16" t="s">
        <v>68</v>
      </c>
      <c r="C71" s="33">
        <f>C72</f>
        <v>1005.8</v>
      </c>
    </row>
    <row r="72" spans="1:3" s="12" customFormat="1" ht="67.2" x14ac:dyDescent="0.3">
      <c r="A72" s="23" t="s">
        <v>184</v>
      </c>
      <c r="B72" s="10" t="s">
        <v>69</v>
      </c>
      <c r="C72" s="32">
        <v>1005.8</v>
      </c>
    </row>
    <row r="73" spans="1:3" ht="100.8" x14ac:dyDescent="0.3">
      <c r="A73" s="13" t="s">
        <v>265</v>
      </c>
      <c r="B73" s="16" t="s">
        <v>70</v>
      </c>
      <c r="C73" s="33">
        <f>C74+C75+C76+C77+C78</f>
        <v>172163.7</v>
      </c>
    </row>
    <row r="74" spans="1:3" ht="100.8" x14ac:dyDescent="0.3">
      <c r="A74" s="11" t="s">
        <v>71</v>
      </c>
      <c r="B74" s="7" t="s">
        <v>72</v>
      </c>
      <c r="C74" s="32">
        <v>95362.5</v>
      </c>
    </row>
    <row r="75" spans="1:3" ht="84" x14ac:dyDescent="0.3">
      <c r="A75" s="11" t="s">
        <v>73</v>
      </c>
      <c r="B75" s="7" t="s">
        <v>74</v>
      </c>
      <c r="C75" s="32">
        <v>57106.5</v>
      </c>
    </row>
    <row r="76" spans="1:3" s="3" customFormat="1" ht="50.4" x14ac:dyDescent="0.3">
      <c r="A76" s="11" t="s">
        <v>75</v>
      </c>
      <c r="B76" s="7" t="s">
        <v>76</v>
      </c>
      <c r="C76" s="32">
        <v>19673.2</v>
      </c>
    </row>
    <row r="77" spans="1:3" s="3" customFormat="1" ht="134.4" x14ac:dyDescent="0.3">
      <c r="A77" s="11" t="s">
        <v>215</v>
      </c>
      <c r="B77" s="7" t="s">
        <v>77</v>
      </c>
      <c r="C77" s="32">
        <v>21.4</v>
      </c>
    </row>
    <row r="78" spans="1:3" s="3" customFormat="1" ht="117.6" x14ac:dyDescent="0.3">
      <c r="A78" s="11" t="s">
        <v>216</v>
      </c>
      <c r="B78" s="7" t="s">
        <v>198</v>
      </c>
      <c r="C78" s="32">
        <v>0.1</v>
      </c>
    </row>
    <row r="79" spans="1:3" s="3" customFormat="1" ht="100.8" x14ac:dyDescent="0.3">
      <c r="A79" s="22" t="s">
        <v>207</v>
      </c>
      <c r="B79" s="14" t="s">
        <v>78</v>
      </c>
      <c r="C79" s="33">
        <f>C80+C81</f>
        <v>14949</v>
      </c>
    </row>
    <row r="80" spans="1:3" s="3" customFormat="1" ht="100.8" x14ac:dyDescent="0.3">
      <c r="A80" s="11" t="s">
        <v>266</v>
      </c>
      <c r="B80" s="7" t="s">
        <v>79</v>
      </c>
      <c r="C80" s="32">
        <v>13189.9</v>
      </c>
    </row>
    <row r="81" spans="1:3" s="3" customFormat="1" ht="117.6" x14ac:dyDescent="0.3">
      <c r="A81" s="11" t="s">
        <v>185</v>
      </c>
      <c r="B81" s="7" t="s">
        <v>80</v>
      </c>
      <c r="C81" s="32">
        <v>1759.1</v>
      </c>
    </row>
    <row r="82" spans="1:3" s="3" customFormat="1" ht="33.6" x14ac:dyDescent="0.3">
      <c r="A82" s="9" t="s">
        <v>81</v>
      </c>
      <c r="B82" s="10" t="s">
        <v>82</v>
      </c>
      <c r="C82" s="32">
        <f>C83</f>
        <v>728.9</v>
      </c>
    </row>
    <row r="83" spans="1:3" s="3" customFormat="1" x14ac:dyDescent="0.3">
      <c r="A83" s="13" t="s">
        <v>83</v>
      </c>
      <c r="B83" s="14" t="s">
        <v>84</v>
      </c>
      <c r="C83" s="33">
        <f>C84</f>
        <v>728.9</v>
      </c>
    </row>
    <row r="84" spans="1:3" s="3" customFormat="1" ht="33.6" x14ac:dyDescent="0.3">
      <c r="A84" s="11" t="s">
        <v>85</v>
      </c>
      <c r="B84" s="7" t="s">
        <v>86</v>
      </c>
      <c r="C84" s="32">
        <v>728.9</v>
      </c>
    </row>
    <row r="85" spans="1:3" s="3" customFormat="1" ht="33.6" x14ac:dyDescent="0.3">
      <c r="A85" s="9" t="s">
        <v>87</v>
      </c>
      <c r="B85" s="10" t="s">
        <v>88</v>
      </c>
      <c r="C85" s="32">
        <f>C86+C88+C90</f>
        <v>71275.5</v>
      </c>
    </row>
    <row r="86" spans="1:3" s="3" customFormat="1" x14ac:dyDescent="0.3">
      <c r="A86" s="22" t="s">
        <v>89</v>
      </c>
      <c r="B86" s="14" t="s">
        <v>90</v>
      </c>
      <c r="C86" s="33">
        <f>C87</f>
        <v>49742.1</v>
      </c>
    </row>
    <row r="87" spans="1:3" s="3" customFormat="1" ht="33.6" x14ac:dyDescent="0.3">
      <c r="A87" s="11" t="s">
        <v>91</v>
      </c>
      <c r="B87" s="7" t="s">
        <v>92</v>
      </c>
      <c r="C87" s="32">
        <v>49742.1</v>
      </c>
    </row>
    <row r="88" spans="1:3" s="3" customFormat="1" ht="100.8" x14ac:dyDescent="0.3">
      <c r="A88" s="22" t="s">
        <v>267</v>
      </c>
      <c r="B88" s="14" t="s">
        <v>191</v>
      </c>
      <c r="C88" s="33">
        <f>C89</f>
        <v>7593.7</v>
      </c>
    </row>
    <row r="89" spans="1:3" s="3" customFormat="1" ht="100.8" x14ac:dyDescent="0.3">
      <c r="A89" s="11" t="s">
        <v>217</v>
      </c>
      <c r="B89" s="7" t="s">
        <v>93</v>
      </c>
      <c r="C89" s="32">
        <v>7593.7</v>
      </c>
    </row>
    <row r="90" spans="1:3" s="3" customFormat="1" ht="33.6" x14ac:dyDescent="0.3">
      <c r="A90" s="22" t="s">
        <v>94</v>
      </c>
      <c r="B90" s="14" t="s">
        <v>95</v>
      </c>
      <c r="C90" s="33">
        <f>C91</f>
        <v>13939.7</v>
      </c>
    </row>
    <row r="91" spans="1:3" s="3" customFormat="1" ht="50.4" x14ac:dyDescent="0.3">
      <c r="A91" s="11" t="s">
        <v>96</v>
      </c>
      <c r="B91" s="7" t="s">
        <v>97</v>
      </c>
      <c r="C91" s="32">
        <v>13939.7</v>
      </c>
    </row>
    <row r="92" spans="1:3" s="3" customFormat="1" x14ac:dyDescent="0.3">
      <c r="A92" s="9" t="s">
        <v>98</v>
      </c>
      <c r="B92" s="10" t="s">
        <v>99</v>
      </c>
      <c r="C92" s="32">
        <f>C93+C108+C110+C113+C116</f>
        <v>11908.800000000001</v>
      </c>
    </row>
    <row r="93" spans="1:3" s="3" customFormat="1" ht="50.4" x14ac:dyDescent="0.3">
      <c r="A93" s="13" t="s">
        <v>100</v>
      </c>
      <c r="B93" s="14" t="s">
        <v>101</v>
      </c>
      <c r="C93" s="33">
        <f>C94+C95+C96+C97+C98+C99+C100+C101+C103+C104+C105+C106+C107+C102</f>
        <v>3125.8000000000006</v>
      </c>
    </row>
    <row r="94" spans="1:3" s="3" customFormat="1" ht="67.2" x14ac:dyDescent="0.3">
      <c r="A94" s="9" t="s">
        <v>102</v>
      </c>
      <c r="B94" s="7" t="s">
        <v>103</v>
      </c>
      <c r="C94" s="32">
        <v>65.599999999999994</v>
      </c>
    </row>
    <row r="95" spans="1:3" s="3" customFormat="1" ht="84" x14ac:dyDescent="0.3">
      <c r="A95" s="9" t="s">
        <v>104</v>
      </c>
      <c r="B95" s="7" t="s">
        <v>105</v>
      </c>
      <c r="C95" s="32">
        <v>407.6</v>
      </c>
    </row>
    <row r="96" spans="1:3" s="3" customFormat="1" ht="67.2" x14ac:dyDescent="0.3">
      <c r="A96" s="9" t="s">
        <v>106</v>
      </c>
      <c r="B96" s="7" t="s">
        <v>107</v>
      </c>
      <c r="C96" s="32">
        <v>59.5</v>
      </c>
    </row>
    <row r="97" spans="1:3" s="3" customFormat="1" ht="84" x14ac:dyDescent="0.3">
      <c r="A97" s="9" t="s">
        <v>218</v>
      </c>
      <c r="B97" s="7" t="s">
        <v>108</v>
      </c>
      <c r="C97" s="32">
        <v>82.4</v>
      </c>
    </row>
    <row r="98" spans="1:3" s="3" customFormat="1" ht="67.2" x14ac:dyDescent="0.3">
      <c r="A98" s="9" t="s">
        <v>109</v>
      </c>
      <c r="B98" s="7" t="s">
        <v>110</v>
      </c>
      <c r="C98" s="32">
        <v>1.2</v>
      </c>
    </row>
    <row r="99" spans="1:3" s="3" customFormat="1" ht="67.2" x14ac:dyDescent="0.3">
      <c r="A99" s="9" t="s">
        <v>178</v>
      </c>
      <c r="B99" s="7" t="s">
        <v>177</v>
      </c>
      <c r="C99" s="32">
        <v>13.3</v>
      </c>
    </row>
    <row r="100" spans="1:3" s="3" customFormat="1" ht="84" x14ac:dyDescent="0.3">
      <c r="A100" s="9" t="s">
        <v>111</v>
      </c>
      <c r="B100" s="7" t="s">
        <v>112</v>
      </c>
      <c r="C100" s="32">
        <v>216.6</v>
      </c>
    </row>
    <row r="101" spans="1:3" s="3" customFormat="1" ht="100.8" x14ac:dyDescent="0.3">
      <c r="A101" s="9" t="s">
        <v>209</v>
      </c>
      <c r="B101" s="7" t="s">
        <v>113</v>
      </c>
      <c r="C101" s="32">
        <v>31.2</v>
      </c>
    </row>
    <row r="102" spans="1:3" s="3" customFormat="1" ht="84" x14ac:dyDescent="0.3">
      <c r="A102" s="9" t="s">
        <v>204</v>
      </c>
      <c r="B102" s="7" t="s">
        <v>199</v>
      </c>
      <c r="C102" s="32">
        <v>0.3</v>
      </c>
    </row>
    <row r="103" spans="1:3" s="3" customFormat="1" ht="67.2" x14ac:dyDescent="0.3">
      <c r="A103" s="9" t="s">
        <v>186</v>
      </c>
      <c r="B103" s="7" t="s">
        <v>114</v>
      </c>
      <c r="C103" s="32">
        <v>31.4</v>
      </c>
    </row>
    <row r="104" spans="1:3" s="3" customFormat="1" ht="117.6" x14ac:dyDescent="0.3">
      <c r="A104" s="9" t="s">
        <v>190</v>
      </c>
      <c r="B104" s="7" t="s">
        <v>115</v>
      </c>
      <c r="C104" s="32">
        <v>4</v>
      </c>
    </row>
    <row r="105" spans="1:3" s="3" customFormat="1" ht="67.2" x14ac:dyDescent="0.3">
      <c r="A105" s="9" t="s">
        <v>116</v>
      </c>
      <c r="B105" s="7" t="s">
        <v>117</v>
      </c>
      <c r="C105" s="32">
        <v>306.60000000000002</v>
      </c>
    </row>
    <row r="106" spans="1:3" s="3" customFormat="1" ht="84" x14ac:dyDescent="0.3">
      <c r="A106" s="9" t="s">
        <v>118</v>
      </c>
      <c r="B106" s="7" t="s">
        <v>119</v>
      </c>
      <c r="C106" s="32">
        <v>1738.7</v>
      </c>
    </row>
    <row r="107" spans="1:3" s="3" customFormat="1" ht="134.4" x14ac:dyDescent="0.3">
      <c r="A107" s="24" t="s">
        <v>179</v>
      </c>
      <c r="B107" s="21" t="s">
        <v>180</v>
      </c>
      <c r="C107" s="32">
        <v>167.4</v>
      </c>
    </row>
    <row r="108" spans="1:3" s="3" customFormat="1" ht="50.4" x14ac:dyDescent="0.3">
      <c r="A108" s="13" t="s">
        <v>120</v>
      </c>
      <c r="B108" s="14" t="s">
        <v>121</v>
      </c>
      <c r="C108" s="33">
        <f>C109</f>
        <v>466.1</v>
      </c>
    </row>
    <row r="109" spans="1:3" s="3" customFormat="1" ht="84" x14ac:dyDescent="0.3">
      <c r="A109" s="9" t="s">
        <v>122</v>
      </c>
      <c r="B109" s="7" t="s">
        <v>123</v>
      </c>
      <c r="C109" s="32">
        <v>466.1</v>
      </c>
    </row>
    <row r="110" spans="1:3" s="3" customFormat="1" ht="134.4" x14ac:dyDescent="0.3">
      <c r="A110" s="22" t="s">
        <v>268</v>
      </c>
      <c r="B110" s="14" t="s">
        <v>192</v>
      </c>
      <c r="C110" s="33">
        <f>C111+C112</f>
        <v>1931.5</v>
      </c>
    </row>
    <row r="111" spans="1:3" s="3" customFormat="1" ht="84" x14ac:dyDescent="0.3">
      <c r="A111" s="11" t="s">
        <v>219</v>
      </c>
      <c r="B111" s="7" t="s">
        <v>124</v>
      </c>
      <c r="C111" s="32">
        <v>707.2</v>
      </c>
    </row>
    <row r="112" spans="1:3" s="3" customFormat="1" ht="100.8" x14ac:dyDescent="0.3">
      <c r="A112" s="11" t="s">
        <v>220</v>
      </c>
      <c r="B112" s="7" t="s">
        <v>125</v>
      </c>
      <c r="C112" s="32">
        <v>1224.3</v>
      </c>
    </row>
    <row r="113" spans="1:3" s="3" customFormat="1" ht="33.6" x14ac:dyDescent="0.3">
      <c r="A113" s="22" t="s">
        <v>208</v>
      </c>
      <c r="B113" s="14" t="s">
        <v>126</v>
      </c>
      <c r="C113" s="33">
        <f>C114+C115</f>
        <v>115.3</v>
      </c>
    </row>
    <row r="114" spans="1:3" s="3" customFormat="1" ht="50.4" x14ac:dyDescent="0.3">
      <c r="A114" s="11" t="s">
        <v>187</v>
      </c>
      <c r="B114" s="7" t="s">
        <v>188</v>
      </c>
      <c r="C114" s="32">
        <v>102.6</v>
      </c>
    </row>
    <row r="115" spans="1:3" s="3" customFormat="1" ht="134.4" x14ac:dyDescent="0.3">
      <c r="A115" s="11" t="s">
        <v>227</v>
      </c>
      <c r="B115" s="7" t="s">
        <v>228</v>
      </c>
      <c r="C115" s="32">
        <v>12.7</v>
      </c>
    </row>
    <row r="116" spans="1:3" s="3" customFormat="1" x14ac:dyDescent="0.3">
      <c r="A116" s="22" t="s">
        <v>127</v>
      </c>
      <c r="B116" s="14" t="s">
        <v>128</v>
      </c>
      <c r="C116" s="33">
        <f>C117</f>
        <v>6270.1</v>
      </c>
    </row>
    <row r="117" spans="1:3" s="3" customFormat="1" ht="50.4" x14ac:dyDescent="0.3">
      <c r="A117" s="11" t="s">
        <v>210</v>
      </c>
      <c r="B117" s="7" t="s">
        <v>129</v>
      </c>
      <c r="C117" s="32">
        <v>6270.1</v>
      </c>
    </row>
    <row r="118" spans="1:3" s="3" customFormat="1" x14ac:dyDescent="0.3">
      <c r="A118" s="9" t="s">
        <v>130</v>
      </c>
      <c r="B118" s="10" t="s">
        <v>131</v>
      </c>
      <c r="C118" s="32">
        <f>C119+C121</f>
        <v>2206.6</v>
      </c>
    </row>
    <row r="119" spans="1:3" x14ac:dyDescent="0.3">
      <c r="A119" s="22" t="s">
        <v>132</v>
      </c>
      <c r="B119" s="14" t="s">
        <v>133</v>
      </c>
      <c r="C119" s="33">
        <f>C120</f>
        <v>324.2</v>
      </c>
    </row>
    <row r="120" spans="1:3" x14ac:dyDescent="0.3">
      <c r="A120" s="11" t="s">
        <v>134</v>
      </c>
      <c r="B120" s="7" t="s">
        <v>135</v>
      </c>
      <c r="C120" s="32">
        <v>324.2</v>
      </c>
    </row>
    <row r="121" spans="1:3" x14ac:dyDescent="0.3">
      <c r="A121" s="22" t="s">
        <v>193</v>
      </c>
      <c r="B121" s="14" t="s">
        <v>181</v>
      </c>
      <c r="C121" s="33">
        <f>C122</f>
        <v>1882.4</v>
      </c>
    </row>
    <row r="122" spans="1:3" ht="33.6" x14ac:dyDescent="0.3">
      <c r="A122" s="11" t="s">
        <v>136</v>
      </c>
      <c r="B122" s="7" t="s">
        <v>182</v>
      </c>
      <c r="C122" s="32">
        <v>1882.4</v>
      </c>
    </row>
    <row r="123" spans="1:3" s="12" customFormat="1" x14ac:dyDescent="0.3">
      <c r="A123" s="9" t="s">
        <v>137</v>
      </c>
      <c r="B123" s="10" t="s">
        <v>138</v>
      </c>
      <c r="C123" s="32">
        <f>C124</f>
        <v>4760734.1999999993</v>
      </c>
    </row>
    <row r="124" spans="1:3" ht="50.4" x14ac:dyDescent="0.3">
      <c r="A124" s="9" t="s">
        <v>139</v>
      </c>
      <c r="B124" s="10" t="s">
        <v>140</v>
      </c>
      <c r="C124" s="32">
        <f>C128+C137+C144+C125</f>
        <v>4760734.1999999993</v>
      </c>
    </row>
    <row r="125" spans="1:3" ht="33.6" x14ac:dyDescent="0.3">
      <c r="A125" s="13" t="s">
        <v>141</v>
      </c>
      <c r="B125" s="16" t="s">
        <v>142</v>
      </c>
      <c r="C125" s="32">
        <f>C126+C127</f>
        <v>462868.5</v>
      </c>
    </row>
    <row r="126" spans="1:3" ht="50.4" x14ac:dyDescent="0.3">
      <c r="A126" s="11" t="s">
        <v>143</v>
      </c>
      <c r="B126" s="7" t="s">
        <v>144</v>
      </c>
      <c r="C126" s="32">
        <v>226620.5</v>
      </c>
    </row>
    <row r="127" spans="1:3" ht="33.6" x14ac:dyDescent="0.3">
      <c r="A127" s="11" t="s">
        <v>196</v>
      </c>
      <c r="B127" s="7" t="s">
        <v>145</v>
      </c>
      <c r="C127" s="32">
        <v>236248</v>
      </c>
    </row>
    <row r="128" spans="1:3" ht="33.6" x14ac:dyDescent="0.3">
      <c r="A128" s="13" t="s">
        <v>146</v>
      </c>
      <c r="B128" s="14" t="s">
        <v>147</v>
      </c>
      <c r="C128" s="32">
        <f>SUM(C129:C136)</f>
        <v>1209783.0999999999</v>
      </c>
    </row>
    <row r="129" spans="1:3" ht="84" x14ac:dyDescent="0.3">
      <c r="A129" s="9" t="s">
        <v>205</v>
      </c>
      <c r="B129" s="7" t="s">
        <v>200</v>
      </c>
      <c r="C129" s="32">
        <v>60470.400000000001</v>
      </c>
    </row>
    <row r="130" spans="1:3" ht="50.4" x14ac:dyDescent="0.3">
      <c r="A130" s="9" t="s">
        <v>175</v>
      </c>
      <c r="B130" s="7" t="s">
        <v>174</v>
      </c>
      <c r="C130" s="32">
        <v>627462.9</v>
      </c>
    </row>
    <row r="131" spans="1:3" ht="67.2" x14ac:dyDescent="0.3">
      <c r="A131" s="11" t="s">
        <v>148</v>
      </c>
      <c r="B131" s="7" t="s">
        <v>149</v>
      </c>
      <c r="C131" s="32">
        <v>84037.6</v>
      </c>
    </row>
    <row r="132" spans="1:3" ht="84" x14ac:dyDescent="0.3">
      <c r="A132" s="11" t="s">
        <v>202</v>
      </c>
      <c r="B132" s="7" t="s">
        <v>201</v>
      </c>
      <c r="C132" s="32">
        <v>255134.6</v>
      </c>
    </row>
    <row r="133" spans="1:3" ht="33.6" x14ac:dyDescent="0.3">
      <c r="A133" s="11" t="s">
        <v>221</v>
      </c>
      <c r="B133" s="7" t="s">
        <v>150</v>
      </c>
      <c r="C133" s="32">
        <v>9313.7000000000007</v>
      </c>
    </row>
    <row r="134" spans="1:3" ht="33.6" x14ac:dyDescent="0.3">
      <c r="A134" s="11" t="s">
        <v>151</v>
      </c>
      <c r="B134" s="7" t="s">
        <v>176</v>
      </c>
      <c r="C134" s="32">
        <v>219.5</v>
      </c>
    </row>
    <row r="135" spans="1:3" ht="33.6" x14ac:dyDescent="0.3">
      <c r="A135" s="11" t="s">
        <v>152</v>
      </c>
      <c r="B135" s="7" t="s">
        <v>153</v>
      </c>
      <c r="C135" s="32">
        <v>12929.4</v>
      </c>
    </row>
    <row r="136" spans="1:3" x14ac:dyDescent="0.3">
      <c r="A136" s="11" t="s">
        <v>154</v>
      </c>
      <c r="B136" s="7" t="s">
        <v>155</v>
      </c>
      <c r="C136" s="32">
        <v>160215</v>
      </c>
    </row>
    <row r="137" spans="1:3" ht="33.6" x14ac:dyDescent="0.3">
      <c r="A137" s="13" t="s">
        <v>156</v>
      </c>
      <c r="B137" s="16" t="s">
        <v>157</v>
      </c>
      <c r="C137" s="33">
        <f>C138+C139+C140+C141+C143+C142</f>
        <v>2978045</v>
      </c>
    </row>
    <row r="138" spans="1:3" ht="50.4" x14ac:dyDescent="0.3">
      <c r="A138" s="11" t="s">
        <v>158</v>
      </c>
      <c r="B138" s="7" t="s">
        <v>159</v>
      </c>
      <c r="C138" s="32">
        <v>2908360.5</v>
      </c>
    </row>
    <row r="139" spans="1:3" ht="100.8" x14ac:dyDescent="0.3">
      <c r="A139" s="11" t="s">
        <v>160</v>
      </c>
      <c r="B139" s="7" t="s">
        <v>161</v>
      </c>
      <c r="C139" s="32">
        <v>55097.2</v>
      </c>
    </row>
    <row r="140" spans="1:3" ht="67.2" x14ac:dyDescent="0.3">
      <c r="A140" s="25" t="s">
        <v>162</v>
      </c>
      <c r="B140" s="7" t="s">
        <v>163</v>
      </c>
      <c r="C140" s="32">
        <v>32.299999999999997</v>
      </c>
    </row>
    <row r="141" spans="1:3" ht="67.2" x14ac:dyDescent="0.3">
      <c r="A141" s="11" t="s">
        <v>222</v>
      </c>
      <c r="B141" s="7" t="s">
        <v>164</v>
      </c>
      <c r="C141" s="32">
        <v>2168.5</v>
      </c>
    </row>
    <row r="142" spans="1:3" ht="84" x14ac:dyDescent="0.3">
      <c r="A142" s="11" t="s">
        <v>223</v>
      </c>
      <c r="B142" s="7" t="s">
        <v>183</v>
      </c>
      <c r="C142" s="32">
        <v>2230.4</v>
      </c>
    </row>
    <row r="143" spans="1:3" ht="50.4" x14ac:dyDescent="0.3">
      <c r="A143" s="11" t="s">
        <v>165</v>
      </c>
      <c r="B143" s="7" t="s">
        <v>166</v>
      </c>
      <c r="C143" s="32">
        <f>10148.9+7.2</f>
        <v>10156.1</v>
      </c>
    </row>
    <row r="144" spans="1:3" s="12" customFormat="1" x14ac:dyDescent="0.3">
      <c r="A144" s="13" t="s">
        <v>167</v>
      </c>
      <c r="B144" s="16" t="s">
        <v>168</v>
      </c>
      <c r="C144" s="33">
        <f>C147+C148+C145+C146</f>
        <v>110037.59999999999</v>
      </c>
    </row>
    <row r="145" spans="1:3" s="12" customFormat="1" ht="168" x14ac:dyDescent="0.3">
      <c r="A145" s="26" t="s">
        <v>256</v>
      </c>
      <c r="B145" s="27" t="s">
        <v>225</v>
      </c>
      <c r="C145" s="34">
        <v>1093.7</v>
      </c>
    </row>
    <row r="146" spans="1:3" s="12" customFormat="1" ht="87" customHeight="1" x14ac:dyDescent="0.3">
      <c r="A146" s="26" t="s">
        <v>258</v>
      </c>
      <c r="B146" s="27" t="s">
        <v>255</v>
      </c>
      <c r="C146" s="34">
        <v>2068</v>
      </c>
    </row>
    <row r="147" spans="1:3" s="12" customFormat="1" ht="151.19999999999999" x14ac:dyDescent="0.3">
      <c r="A147" s="26" t="s">
        <v>257</v>
      </c>
      <c r="B147" s="27" t="s">
        <v>224</v>
      </c>
      <c r="C147" s="34">
        <v>98118.7</v>
      </c>
    </row>
    <row r="148" spans="1:3" ht="33.6" x14ac:dyDescent="0.3">
      <c r="A148" s="28" t="s">
        <v>169</v>
      </c>
      <c r="B148" s="27" t="s">
        <v>170</v>
      </c>
      <c r="C148" s="34">
        <f>10765.2-2068+60</f>
        <v>8757.2000000000007</v>
      </c>
    </row>
    <row r="149" spans="1:3" s="12" customFormat="1" x14ac:dyDescent="0.3">
      <c r="A149" s="36" t="s">
        <v>171</v>
      </c>
      <c r="B149" s="38"/>
      <c r="C149" s="32">
        <f>C15+C123</f>
        <v>8335071.3199999994</v>
      </c>
    </row>
  </sheetData>
  <mergeCells count="4">
    <mergeCell ref="A11:C11"/>
    <mergeCell ref="A25:A26"/>
    <mergeCell ref="B25:B26"/>
    <mergeCell ref="C25:C2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 </vt:lpstr>
      <vt:lpstr>'2026 '!Заголовки_для_печати</vt:lpstr>
      <vt:lpstr>'2026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Сорокина Ольга Сергеевна</cp:lastModifiedBy>
  <cp:lastPrinted>2024-11-26T07:05:54Z</cp:lastPrinted>
  <dcterms:created xsi:type="dcterms:W3CDTF">2021-10-23T07:51:41Z</dcterms:created>
  <dcterms:modified xsi:type="dcterms:W3CDTF">2026-02-10T10:37:21Z</dcterms:modified>
</cp:coreProperties>
</file>